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<sst xmlns="http://schemas.openxmlformats.org/spreadsheetml/2006/main" count="22" uniqueCount="22">
  <si>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Напряжение анода</t>
  </si>
  <si>
    <t>Ток анода  А</t>
  </si>
  <si>
    <t>Количество ламп</t>
  </si>
  <si>
    <t xml:space="preserve">R эквивалентное </t>
  </si>
  <si>
    <t>R экв. Лампы</t>
  </si>
  <si>
    <t>R среднее</t>
  </si>
  <si>
    <t>Добротность</t>
  </si>
  <si>
    <t>X C1</t>
  </si>
  <si>
    <t>R нагрузки</t>
  </si>
  <si>
    <t xml:space="preserve">X C2 </t>
  </si>
  <si>
    <t>Частота</t>
  </si>
  <si>
    <t>C1</t>
  </si>
  <si>
    <t>C2</t>
  </si>
  <si>
    <t>Индуктивность</t>
  </si>
  <si>
    <t>Соотношение</t>
  </si>
  <si>
    <t>Длина см.</t>
  </si>
  <si>
    <t>Диаметр см</t>
  </si>
  <si>
    <t>Длина катушки</t>
  </si>
  <si>
    <t>Количество витков</t>
  </si>
  <si>
    <t>Диаметр провода</t>
  </si>
  <si>
    <t xml:space="preserve">Количество витков </t>
  </si>
  <si>
    <t>Составил RZ9SD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</si>
</sst>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10"/>
      <color indexed="17"/>
      <name val="Arial Cyr"/>
      <family val="0"/>
    </font>
    <font>
      <sz val="10"/>
      <color indexed="8"/>
      <name val="Arial Cyr"/>
      <family val="0"/>
    </font>
    <font>
      <sz val="10"/>
      <color indexed="53"/>
      <name val="Arial Cyr"/>
      <family val="0"/>
    </font>
    <font>
      <sz val="18"/>
      <color indexed="10"/>
      <name val="Arial Cyr"/>
      <family val="0"/>
    </font>
    <font>
      <sz val="10"/>
      <color indexed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2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1</xdr:row>
      <xdr:rowOff>0</xdr:rowOff>
    </xdr:from>
    <xdr:to>
      <xdr:col>10</xdr:col>
      <xdr:colOff>0</xdr:colOff>
      <xdr:row>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019425" y="161925"/>
          <a:ext cx="3838575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"/>
              <a:cs typeface="Arial"/>
            </a:rPr>
            <a:t>Расчет лампового П - контура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38"/>
  <sheetViews>
    <sheetView tabSelected="1" workbookViewId="0" topLeftCell="B2">
      <selection activeCell="M28" sqref="M28"/>
    </sheetView>
  </sheetViews>
  <sheetFormatPr defaultColWidth="9.00390625" defaultRowHeight="12.75"/>
  <sheetData>
    <row r="4" spans="3:6" ht="12.75">
      <c r="C4" s="5"/>
      <c r="D4" s="5"/>
      <c r="E4" s="5"/>
      <c r="F4" s="5"/>
    </row>
    <row r="5" spans="3:9" ht="12.75">
      <c r="C5" s="5"/>
      <c r="D5" s="5"/>
      <c r="E5" s="5"/>
      <c r="F5" s="5"/>
      <c r="G5" s="1" t="s">
        <v>0</v>
      </c>
      <c r="I5" s="3">
        <v>900</v>
      </c>
    </row>
    <row r="6" spans="3:9" ht="12.75">
      <c r="C6" s="5"/>
      <c r="D6" s="5"/>
      <c r="E6" s="5"/>
      <c r="F6" s="5"/>
      <c r="G6" s="1" t="s">
        <v>1</v>
      </c>
      <c r="I6" s="3">
        <v>0.25</v>
      </c>
    </row>
    <row r="7" spans="3:11" ht="12.75">
      <c r="C7" s="5"/>
      <c r="D7" s="5"/>
      <c r="E7" s="5"/>
      <c r="F7" s="5"/>
      <c r="G7" s="1" t="s">
        <v>2</v>
      </c>
      <c r="I7" s="3">
        <v>1</v>
      </c>
      <c r="K7" s="3"/>
    </row>
    <row r="8" spans="3:12" ht="12.75">
      <c r="C8" s="5"/>
      <c r="D8" s="5"/>
      <c r="E8" s="5"/>
      <c r="F8" s="5"/>
      <c r="G8" s="1" t="s">
        <v>8</v>
      </c>
      <c r="I8" s="3">
        <v>50</v>
      </c>
      <c r="L8" s="1"/>
    </row>
    <row r="9" spans="3:12" ht="12.75">
      <c r="C9" s="5"/>
      <c r="D9" s="5"/>
      <c r="E9" s="5"/>
      <c r="F9" s="5"/>
      <c r="I9" s="7">
        <f>I18/I8</f>
        <v>43.2</v>
      </c>
      <c r="L9" s="2"/>
    </row>
    <row r="10" spans="7:9" ht="12.75">
      <c r="G10" s="1" t="s">
        <v>17</v>
      </c>
      <c r="I10" s="3">
        <v>100</v>
      </c>
    </row>
    <row r="11" spans="7:9" ht="12.75">
      <c r="G11" s="1" t="s">
        <v>15</v>
      </c>
      <c r="I11" s="3">
        <v>10</v>
      </c>
    </row>
    <row r="12" spans="7:9" ht="12.75">
      <c r="G12" s="1" t="s">
        <v>16</v>
      </c>
      <c r="I12" s="3">
        <v>4.5</v>
      </c>
    </row>
    <row r="13" spans="7:9" ht="12.75">
      <c r="G13" s="1" t="s">
        <v>10</v>
      </c>
      <c r="I13" s="3">
        <v>1.8</v>
      </c>
    </row>
    <row r="14" spans="7:9" ht="12.75">
      <c r="G14" s="2" t="s">
        <v>7</v>
      </c>
      <c r="I14" s="2">
        <f>(I18+I22)/I21</f>
        <v>378.63353450309967</v>
      </c>
    </row>
    <row r="15" spans="7:9" ht="12.75">
      <c r="G15" s="2" t="s">
        <v>9</v>
      </c>
      <c r="I15" s="2">
        <f>(I22+I8)/I21</f>
        <v>57.607257743127306</v>
      </c>
    </row>
    <row r="16" spans="7:9" ht="12.75">
      <c r="G16" s="2" t="s">
        <v>11</v>
      </c>
      <c r="I16" s="2">
        <f>159000/(I13*I14)</f>
        <v>233.29506048442784</v>
      </c>
    </row>
    <row r="17" spans="7:9" ht="12.75">
      <c r="G17" s="2" t="s">
        <v>12</v>
      </c>
      <c r="I17" s="2">
        <f>159000/(I13*60)</f>
        <v>1472.2222222222222</v>
      </c>
    </row>
    <row r="18" spans="7:9" ht="12.75">
      <c r="G18" s="2" t="s">
        <v>3</v>
      </c>
      <c r="I18" s="2">
        <f>I19/I7</f>
        <v>2160</v>
      </c>
    </row>
    <row r="19" spans="7:9" ht="12.75">
      <c r="G19" s="2" t="s">
        <v>4</v>
      </c>
      <c r="I19" s="2">
        <f>0.6*I5/I6</f>
        <v>2160</v>
      </c>
    </row>
    <row r="20" spans="7:9" ht="12.75">
      <c r="G20" s="2" t="s">
        <v>13</v>
      </c>
      <c r="I20" s="2">
        <f>342/(6.28*I13)</f>
        <v>30.254777070063692</v>
      </c>
    </row>
    <row r="21" spans="7:9" ht="12.75">
      <c r="G21" s="2" t="s">
        <v>6</v>
      </c>
      <c r="I21" s="2">
        <f>SQRT(I9)</f>
        <v>6.572670690061994</v>
      </c>
    </row>
    <row r="22" spans="7:9" ht="12.75">
      <c r="G22" s="2" t="s">
        <v>5</v>
      </c>
      <c r="I22" s="2">
        <f>SQRT(I24)</f>
        <v>328.63353450309967</v>
      </c>
    </row>
    <row r="23" spans="7:9" ht="12.75">
      <c r="G23" s="2" t="s">
        <v>14</v>
      </c>
      <c r="I23" s="2">
        <f>I11/I12+0.44</f>
        <v>2.6622222222222223</v>
      </c>
    </row>
    <row r="24" ht="12.75">
      <c r="I24" s="7">
        <f>I18*I8</f>
        <v>108000</v>
      </c>
    </row>
    <row r="25" spans="7:12" ht="12.75">
      <c r="G25" s="2" t="s">
        <v>19</v>
      </c>
      <c r="I25" s="2">
        <f>I10/I38</f>
        <v>2.363671540393351</v>
      </c>
      <c r="L25" s="2"/>
    </row>
    <row r="26" ht="12.75">
      <c r="I26" s="7">
        <f>(I20*I23)/I12</f>
        <v>17.8988755209562</v>
      </c>
    </row>
    <row r="27" spans="7:9" ht="12.75">
      <c r="G27" s="2" t="s">
        <v>20</v>
      </c>
      <c r="I27" s="2">
        <f>SQRT(I26)*10</f>
        <v>42.30706267392739</v>
      </c>
    </row>
    <row r="29" spans="3:13" ht="23.25">
      <c r="C29" s="8"/>
      <c r="D29" s="6"/>
      <c r="E29" s="6"/>
      <c r="F29" s="6"/>
      <c r="G29" s="6" t="s">
        <v>21</v>
      </c>
      <c r="H29" s="6"/>
      <c r="I29" s="2"/>
      <c r="J29" s="2"/>
      <c r="K29" s="2"/>
      <c r="L29" s="2"/>
      <c r="M29" s="2"/>
    </row>
    <row r="37" ht="12.75">
      <c r="I37" s="4">
        <f>(I20*I23)/I12</f>
        <v>17.8988755209562</v>
      </c>
    </row>
    <row r="38" spans="7:9" ht="12.75">
      <c r="G38" s="2" t="s">
        <v>18</v>
      </c>
      <c r="I38" s="2">
        <f>SQRT(I37)*10</f>
        <v>42.30706267392739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2:E5"/>
  <sheetViews>
    <sheetView workbookViewId="0" topLeftCell="A1">
      <selection activeCell="B32" sqref="B32"/>
    </sheetView>
  </sheetViews>
  <sheetFormatPr defaultColWidth="9.00390625" defaultRowHeight="12.75"/>
  <sheetData>
    <row r="2" ht="12.75">
      <c r="E2">
        <v>1080</v>
      </c>
    </row>
    <row r="3" ht="12.75">
      <c r="E3">
        <v>50</v>
      </c>
    </row>
    <row r="4" ht="12.75">
      <c r="E4">
        <f>E2/E3</f>
        <v>21.6</v>
      </c>
    </row>
    <row r="5" ht="12.75">
      <c r="E5">
        <f>SQRT(E4)</f>
        <v>4.6475800154489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Nick</cp:lastModifiedBy>
  <dcterms:created xsi:type="dcterms:W3CDTF">2008-01-28T11:28:34Z</dcterms:created>
  <dcterms:modified xsi:type="dcterms:W3CDTF">2010-01-13T15:29:45Z</dcterms:modified>
  <cp:category/>
  <cp:version/>
  <cp:contentType/>
  <cp:contentStatus/>
</cp:coreProperties>
</file>